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drawings/drawing5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userdata\documents9\jb36559\Documents\WRITING\JB CFxOy physical degradation [-]\"/>
    </mc:Choice>
  </mc:AlternateContent>
  <bookViews>
    <workbookView xWindow="0" yWindow="120" windowWidth="19155" windowHeight="11820"/>
  </bookViews>
  <sheets>
    <sheet name="210 nm" sheetId="2" r:id="rId1"/>
    <sheet name="328 nm" sheetId="3" r:id="rId2"/>
    <sheet name="558 nm" sheetId="5" r:id="rId3"/>
    <sheet name="Plot 298 K" sheetId="6" r:id="rId4"/>
    <sheet name="Plot 373 K" sheetId="7" r:id="rId5"/>
  </sheets>
  <calcPr calcId="152511"/>
</workbook>
</file>

<file path=xl/calcChain.xml><?xml version="1.0" encoding="utf-8"?>
<calcChain xmlns="http://schemas.openxmlformats.org/spreadsheetml/2006/main">
  <c r="J15" i="5" l="1"/>
  <c r="I15" i="5"/>
  <c r="H15" i="5"/>
  <c r="J14" i="5"/>
  <c r="I14" i="5"/>
  <c r="H14" i="5"/>
  <c r="J13" i="5"/>
  <c r="I13" i="5"/>
  <c r="H13" i="5"/>
  <c r="J12" i="5"/>
  <c r="I12" i="5"/>
  <c r="H12" i="5"/>
  <c r="K12" i="5" s="1"/>
  <c r="L12" i="5" s="1"/>
  <c r="J11" i="5"/>
  <c r="I11" i="5"/>
  <c r="H11" i="5"/>
  <c r="K11" i="5" s="1"/>
  <c r="L11" i="5" s="1"/>
  <c r="J10" i="5"/>
  <c r="I10" i="5"/>
  <c r="H10" i="5"/>
  <c r="K10" i="5" s="1"/>
  <c r="L10" i="5" s="1"/>
  <c r="J9" i="5"/>
  <c r="I9" i="5"/>
  <c r="H9" i="5"/>
  <c r="J8" i="5"/>
  <c r="I8" i="5"/>
  <c r="H8" i="5"/>
  <c r="J7" i="5"/>
  <c r="I7" i="5"/>
  <c r="H7" i="5"/>
  <c r="J6" i="5"/>
  <c r="I6" i="5"/>
  <c r="H6" i="5"/>
  <c r="K6" i="5" s="1"/>
  <c r="L6" i="5" s="1"/>
  <c r="J5" i="5"/>
  <c r="I5" i="5"/>
  <c r="H5" i="5"/>
  <c r="J4" i="5"/>
  <c r="I4" i="5"/>
  <c r="H4" i="5"/>
  <c r="J15" i="3"/>
  <c r="I15" i="3"/>
  <c r="K15" i="3" s="1"/>
  <c r="L15" i="3" s="1"/>
  <c r="H15" i="3"/>
  <c r="J14" i="3"/>
  <c r="I14" i="3"/>
  <c r="H14" i="3"/>
  <c r="J13" i="3"/>
  <c r="I13" i="3"/>
  <c r="H13" i="3"/>
  <c r="K13" i="3" s="1"/>
  <c r="L13" i="3" s="1"/>
  <c r="K12" i="3"/>
  <c r="L12" i="3" s="1"/>
  <c r="J12" i="3"/>
  <c r="I12" i="3"/>
  <c r="H12" i="3"/>
  <c r="J11" i="3"/>
  <c r="I11" i="3"/>
  <c r="H11" i="3"/>
  <c r="K11" i="3" s="1"/>
  <c r="L11" i="3" s="1"/>
  <c r="J10" i="3"/>
  <c r="I10" i="3"/>
  <c r="H10" i="3"/>
  <c r="J9" i="3"/>
  <c r="I9" i="3"/>
  <c r="H9" i="3"/>
  <c r="J8" i="3"/>
  <c r="I8" i="3"/>
  <c r="K8" i="3" s="1"/>
  <c r="L8" i="3" s="1"/>
  <c r="H8" i="3"/>
  <c r="J7" i="3"/>
  <c r="I7" i="3"/>
  <c r="H7" i="3"/>
  <c r="J6" i="3"/>
  <c r="I6" i="3"/>
  <c r="H6" i="3"/>
  <c r="K6" i="3" s="1"/>
  <c r="L6" i="3" s="1"/>
  <c r="J5" i="3"/>
  <c r="I5" i="3"/>
  <c r="H5" i="3"/>
  <c r="K5" i="3" s="1"/>
  <c r="L5" i="3" s="1"/>
  <c r="J4" i="3"/>
  <c r="I4" i="3"/>
  <c r="H4" i="3"/>
  <c r="J15" i="2"/>
  <c r="I15" i="2"/>
  <c r="H15" i="2"/>
  <c r="J14" i="2"/>
  <c r="I14" i="2"/>
  <c r="H14" i="2"/>
  <c r="J13" i="2"/>
  <c r="I13" i="2"/>
  <c r="H13" i="2"/>
  <c r="K13" i="2" s="1"/>
  <c r="L13" i="2" s="1"/>
  <c r="J12" i="2"/>
  <c r="I12" i="2"/>
  <c r="H12" i="2"/>
  <c r="K11" i="2"/>
  <c r="L11" i="2" s="1"/>
  <c r="J11" i="2"/>
  <c r="I11" i="2"/>
  <c r="H11" i="2"/>
  <c r="J10" i="2"/>
  <c r="I10" i="2"/>
  <c r="H10" i="2"/>
  <c r="J9" i="2"/>
  <c r="I9" i="2"/>
  <c r="H9" i="2"/>
  <c r="J8" i="2"/>
  <c r="I8" i="2"/>
  <c r="H8" i="2"/>
  <c r="K8" i="2" s="1"/>
  <c r="L8" i="2" s="1"/>
  <c r="J7" i="2"/>
  <c r="I7" i="2"/>
  <c r="H7" i="2"/>
  <c r="J6" i="2"/>
  <c r="I6" i="2"/>
  <c r="H6" i="2"/>
  <c r="J5" i="2"/>
  <c r="I5" i="2"/>
  <c r="H5" i="2"/>
  <c r="K5" i="2" s="1"/>
  <c r="L5" i="2" s="1"/>
  <c r="J4" i="2"/>
  <c r="I4" i="2"/>
  <c r="H4" i="2"/>
  <c r="K4" i="2" s="1"/>
  <c r="L4" i="2" s="1"/>
  <c r="K4" i="3" l="1"/>
  <c r="L4" i="3" s="1"/>
  <c r="K9" i="5"/>
  <c r="L9" i="5" s="1"/>
  <c r="K14" i="5"/>
  <c r="L14" i="5" s="1"/>
  <c r="K6" i="2"/>
  <c r="L6" i="2" s="1"/>
  <c r="K9" i="3"/>
  <c r="L9" i="3" s="1"/>
  <c r="K4" i="5"/>
  <c r="L4" i="5" s="1"/>
  <c r="K9" i="2"/>
  <c r="L9" i="2" s="1"/>
  <c r="K14" i="2"/>
  <c r="L14" i="2" s="1"/>
  <c r="K7" i="3"/>
  <c r="L7" i="3" s="1"/>
  <c r="K14" i="3"/>
  <c r="L14" i="3" s="1"/>
  <c r="K7" i="5"/>
  <c r="L7" i="5" s="1"/>
  <c r="K15" i="5"/>
  <c r="L15" i="5" s="1"/>
  <c r="K7" i="2"/>
  <c r="L7" i="2" s="1"/>
  <c r="K12" i="2"/>
  <c r="L12" i="2" s="1"/>
  <c r="K10" i="3"/>
  <c r="L10" i="3" s="1"/>
  <c r="K5" i="5"/>
  <c r="K10" i="2"/>
  <c r="L10" i="2" s="1"/>
  <c r="K15" i="2"/>
  <c r="L15" i="2" s="1"/>
  <c r="K8" i="5"/>
  <c r="L8" i="5" s="1"/>
  <c r="K13" i="5"/>
  <c r="L13" i="5" s="1"/>
  <c r="L5" i="5"/>
</calcChain>
</file>

<file path=xl/sharedStrings.xml><?xml version="1.0" encoding="utf-8"?>
<sst xmlns="http://schemas.openxmlformats.org/spreadsheetml/2006/main" count="219" uniqueCount="47">
  <si>
    <t>Region</t>
  </si>
  <si>
    <t>x</t>
  </si>
  <si>
    <t>y</t>
  </si>
  <si>
    <t>T</t>
  </si>
  <si>
    <t>Max PD</t>
  </si>
  <si>
    <t>um</t>
  </si>
  <si>
    <t>K</t>
  </si>
  <si>
    <t>nN</t>
  </si>
  <si>
    <t>nm</t>
  </si>
  <si>
    <t>01</t>
  </si>
  <si>
    <t>0</t>
  </si>
  <si>
    <t>292</t>
  </si>
  <si>
    <t>02</t>
  </si>
  <si>
    <t>5</t>
  </si>
  <si>
    <t>03</t>
  </si>
  <si>
    <t>10</t>
  </si>
  <si>
    <t>04</t>
  </si>
  <si>
    <t>15</t>
  </si>
  <si>
    <t>05</t>
  </si>
  <si>
    <t>20</t>
  </si>
  <si>
    <t>06</t>
  </si>
  <si>
    <t>25</t>
  </si>
  <si>
    <t>07</t>
  </si>
  <si>
    <t>-5</t>
  </si>
  <si>
    <t>373</t>
  </si>
  <si>
    <t>08</t>
  </si>
  <si>
    <t>-10</t>
  </si>
  <si>
    <t>09</t>
  </si>
  <si>
    <t>-15</t>
  </si>
  <si>
    <t>-20</t>
  </si>
  <si>
    <t>11</t>
  </si>
  <si>
    <t>-25</t>
  </si>
  <si>
    <t>12</t>
  </si>
  <si>
    <t>-30</t>
  </si>
  <si>
    <t>Area</t>
  </si>
  <si>
    <t>um2</t>
  </si>
  <si>
    <t>Volume</t>
  </si>
  <si>
    <t>um3</t>
  </si>
  <si>
    <t>Hardness</t>
  </si>
  <si>
    <t>GPa</t>
  </si>
  <si>
    <t>Distance</t>
  </si>
  <si>
    <t>W</t>
  </si>
  <si>
    <t>Normal load</t>
  </si>
  <si>
    <t>Q</t>
  </si>
  <si>
    <t>H</t>
  </si>
  <si>
    <t>L</t>
  </si>
  <si>
    <t>1000 x 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</si>
</sst>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164" fontId="1" fillId="0" borderId="0" xfId="0" applyNumberFormat="1" applyFont="1"/>
    <xf numFmtId="2" fontId="1" fillId="0" borderId="0" xfId="0" applyNumberFormat="1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1" fillId="0" borderId="0" xfId="0" applyNumberFormat="1" applyFont="1" applyAlignment="1">
      <alignment horizontal="right"/>
    </xf>
    <xf numFmtId="0" fontId="1" fillId="0" borderId="0" xfId="0" applyNumberFormat="1" applyFont="1" applyAlignment="1">
      <alignment horizontal="left"/>
    </xf>
    <xf numFmtId="0" fontId="1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chartsheet" Target="chartsheets/sheet2.xml"/><Relationship Id="rId4" Type="http://schemas.openxmlformats.org/officeDocument/2006/relationships/chartsheet" Target="chartsheets/sheet1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v>210 nm, 298 K</c:v>
          </c:tx>
          <c:spPr>
            <a:ln w="19050">
              <a:solidFill>
                <a:schemeClr val="tx2"/>
              </a:solidFill>
            </a:ln>
          </c:spPr>
          <c:marker>
            <c:symbol val="circle"/>
            <c:size val="8"/>
            <c:spPr>
              <a:solidFill>
                <a:schemeClr val="tx2"/>
              </a:solidFill>
              <a:ln>
                <a:noFill/>
              </a:ln>
            </c:spPr>
          </c:marker>
          <c:xVal>
            <c:numRef>
              <c:f>'210 nm'!$E$4:$E$9</c:f>
              <c:numCache>
                <c:formatCode>General</c:formatCode>
                <c:ptCount val="6"/>
                <c:pt idx="0">
                  <c:v>500</c:v>
                </c:pt>
                <c:pt idx="1">
                  <c:v>1000</c:v>
                </c:pt>
                <c:pt idx="2">
                  <c:v>1500</c:v>
                </c:pt>
                <c:pt idx="3">
                  <c:v>2000</c:v>
                </c:pt>
                <c:pt idx="4">
                  <c:v>2500</c:v>
                </c:pt>
                <c:pt idx="5">
                  <c:v>3000</c:v>
                </c:pt>
              </c:numCache>
            </c:numRef>
          </c:xVal>
          <c:yVal>
            <c:numRef>
              <c:f>'210 nm'!$F$4:$F$9</c:f>
              <c:numCache>
                <c:formatCode>General</c:formatCode>
                <c:ptCount val="6"/>
                <c:pt idx="0">
                  <c:v>40</c:v>
                </c:pt>
                <c:pt idx="1">
                  <c:v>100</c:v>
                </c:pt>
                <c:pt idx="2">
                  <c:v>110</c:v>
                </c:pt>
                <c:pt idx="3">
                  <c:v>120</c:v>
                </c:pt>
                <c:pt idx="4">
                  <c:v>140</c:v>
                </c:pt>
                <c:pt idx="5">
                  <c:v>150</c:v>
                </c:pt>
              </c:numCache>
            </c:numRef>
          </c:yVal>
          <c:smooth val="0"/>
        </c:ser>
        <c:ser>
          <c:idx val="2"/>
          <c:order val="1"/>
          <c:tx>
            <c:v>328 nm, 298 K</c:v>
          </c:tx>
          <c:spPr>
            <a:ln w="19050">
              <a:solidFill>
                <a:schemeClr val="tx2"/>
              </a:solidFill>
              <a:prstDash val="dash"/>
            </a:ln>
          </c:spPr>
          <c:marker>
            <c:symbol val="diamond"/>
            <c:size val="8"/>
            <c:spPr>
              <a:solidFill>
                <a:schemeClr val="tx2"/>
              </a:solidFill>
              <a:ln>
                <a:noFill/>
              </a:ln>
            </c:spPr>
          </c:marker>
          <c:xVal>
            <c:numRef>
              <c:f>'328 nm'!$E$4:$E$9</c:f>
              <c:numCache>
                <c:formatCode>General</c:formatCode>
                <c:ptCount val="6"/>
                <c:pt idx="0">
                  <c:v>500</c:v>
                </c:pt>
                <c:pt idx="1">
                  <c:v>1000</c:v>
                </c:pt>
                <c:pt idx="2">
                  <c:v>1500</c:v>
                </c:pt>
                <c:pt idx="3">
                  <c:v>2000</c:v>
                </c:pt>
                <c:pt idx="4">
                  <c:v>2500</c:v>
                </c:pt>
                <c:pt idx="5">
                  <c:v>3000</c:v>
                </c:pt>
              </c:numCache>
            </c:numRef>
          </c:xVal>
          <c:yVal>
            <c:numRef>
              <c:f>'328 nm'!$F$4:$F$9</c:f>
              <c:numCache>
                <c:formatCode>General</c:formatCode>
                <c:ptCount val="6"/>
                <c:pt idx="0">
                  <c:v>0.5</c:v>
                </c:pt>
                <c:pt idx="1">
                  <c:v>2</c:v>
                </c:pt>
                <c:pt idx="2">
                  <c:v>10</c:v>
                </c:pt>
                <c:pt idx="3">
                  <c:v>50</c:v>
                </c:pt>
                <c:pt idx="4">
                  <c:v>100</c:v>
                </c:pt>
                <c:pt idx="5">
                  <c:v>140</c:v>
                </c:pt>
              </c:numCache>
            </c:numRef>
          </c:yVal>
          <c:smooth val="0"/>
        </c:ser>
        <c:ser>
          <c:idx val="4"/>
          <c:order val="2"/>
          <c:tx>
            <c:v>558 nm, 298 K</c:v>
          </c:tx>
          <c:spPr>
            <a:ln w="19050">
              <a:solidFill>
                <a:schemeClr val="tx2"/>
              </a:solidFill>
              <a:prstDash val="sysDot"/>
            </a:ln>
          </c:spPr>
          <c:marker>
            <c:symbol val="square"/>
            <c:size val="8"/>
            <c:spPr>
              <a:solidFill>
                <a:schemeClr val="tx2"/>
              </a:solidFill>
              <a:ln>
                <a:noFill/>
              </a:ln>
            </c:spPr>
          </c:marker>
          <c:xVal>
            <c:numRef>
              <c:f>'558 nm'!$E$4:$E$9</c:f>
              <c:numCache>
                <c:formatCode>General</c:formatCode>
                <c:ptCount val="6"/>
                <c:pt idx="0">
                  <c:v>1000</c:v>
                </c:pt>
                <c:pt idx="1">
                  <c:v>500</c:v>
                </c:pt>
                <c:pt idx="2">
                  <c:v>1500</c:v>
                </c:pt>
                <c:pt idx="3">
                  <c:v>2000</c:v>
                </c:pt>
                <c:pt idx="4">
                  <c:v>2500</c:v>
                </c:pt>
                <c:pt idx="5">
                  <c:v>3000</c:v>
                </c:pt>
              </c:numCache>
            </c:numRef>
          </c:xVal>
          <c:yVal>
            <c:numRef>
              <c:f>'558 nm'!$F$4:$F$9</c:f>
              <c:numCache>
                <c:formatCode>General</c:formatCode>
                <c:ptCount val="6"/>
                <c:pt idx="0">
                  <c:v>2</c:v>
                </c:pt>
                <c:pt idx="1">
                  <c:v>0.5</c:v>
                </c:pt>
                <c:pt idx="2">
                  <c:v>4</c:v>
                </c:pt>
                <c:pt idx="3">
                  <c:v>20</c:v>
                </c:pt>
                <c:pt idx="4">
                  <c:v>40</c:v>
                </c:pt>
                <c:pt idx="5">
                  <c:v>105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86270104"/>
        <c:axId val="286270496"/>
      </c:scatterChart>
      <c:valAx>
        <c:axId val="2862701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Normal load, W (nN)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86270496"/>
        <c:crosses val="autoZero"/>
        <c:crossBetween val="midCat"/>
      </c:valAx>
      <c:valAx>
        <c:axId val="286270496"/>
        <c:scaling>
          <c:orientation val="minMax"/>
          <c:max val="220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Penetration depth</a:t>
                </a:r>
                <a:r>
                  <a:rPr lang="en-GB" baseline="0"/>
                  <a:t> (nm)</a:t>
                </a:r>
                <a:endParaRPr lang="en-GB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86270104"/>
        <c:crosses val="autoZero"/>
        <c:crossBetween val="midCat"/>
        <c:majorUnit val="20"/>
      </c:valAx>
      <c:spPr>
        <a:solidFill>
          <a:schemeClr val="bg1"/>
        </a:solidFill>
        <a:ln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13452526666346451"/>
          <c:y val="5.0870058551973518E-2"/>
          <c:w val="0.16222321580444754"/>
          <c:h val="0.14357458228425865"/>
        </c:manualLayout>
      </c:layout>
      <c:overlay val="1"/>
      <c:spPr>
        <a:solidFill>
          <a:schemeClr val="bg1"/>
        </a:solidFill>
        <a:ln>
          <a:solidFill>
            <a:sysClr val="windowText" lastClr="000000"/>
          </a:solidFill>
        </a:ln>
      </c:spPr>
      <c:txPr>
        <a:bodyPr/>
        <a:lstStyle/>
        <a:p>
          <a:pPr>
            <a:defRPr sz="1400"/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2000"/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1"/>
          <c:order val="0"/>
          <c:tx>
            <c:v>210 nm, 373 K</c:v>
          </c:tx>
          <c:spPr>
            <a:ln w="19050">
              <a:solidFill>
                <a:srgbClr val="FF0000"/>
              </a:solidFill>
            </a:ln>
          </c:spPr>
          <c:marker>
            <c:symbol val="circle"/>
            <c:size val="8"/>
            <c:spPr>
              <a:solidFill>
                <a:srgbClr val="FF0000"/>
              </a:solidFill>
            </c:spPr>
          </c:marker>
          <c:xVal>
            <c:numRef>
              <c:f>'210 nm'!$E$10:$E$15</c:f>
              <c:numCache>
                <c:formatCode>General</c:formatCode>
                <c:ptCount val="6"/>
                <c:pt idx="0">
                  <c:v>500</c:v>
                </c:pt>
                <c:pt idx="1">
                  <c:v>1000</c:v>
                </c:pt>
                <c:pt idx="2">
                  <c:v>1500</c:v>
                </c:pt>
                <c:pt idx="3">
                  <c:v>2000</c:v>
                </c:pt>
                <c:pt idx="4">
                  <c:v>2500</c:v>
                </c:pt>
                <c:pt idx="5">
                  <c:v>3000</c:v>
                </c:pt>
              </c:numCache>
            </c:numRef>
          </c:xVal>
          <c:yVal>
            <c:numRef>
              <c:f>'210 nm'!$F$10:$F$15</c:f>
              <c:numCache>
                <c:formatCode>General</c:formatCode>
                <c:ptCount val="6"/>
                <c:pt idx="0">
                  <c:v>1</c:v>
                </c:pt>
                <c:pt idx="1">
                  <c:v>22</c:v>
                </c:pt>
                <c:pt idx="2">
                  <c:v>80</c:v>
                </c:pt>
                <c:pt idx="3">
                  <c:v>135</c:v>
                </c:pt>
                <c:pt idx="4">
                  <c:v>140</c:v>
                </c:pt>
                <c:pt idx="5">
                  <c:v>150</c:v>
                </c:pt>
              </c:numCache>
            </c:numRef>
          </c:yVal>
          <c:smooth val="0"/>
        </c:ser>
        <c:ser>
          <c:idx val="3"/>
          <c:order val="1"/>
          <c:tx>
            <c:v>328 nm, 373 K</c:v>
          </c:tx>
          <c:spPr>
            <a:ln w="19050">
              <a:solidFill>
                <a:srgbClr val="FF0000"/>
              </a:solidFill>
              <a:prstDash val="dash"/>
            </a:ln>
          </c:spPr>
          <c:marker>
            <c:symbol val="diamond"/>
            <c:size val="8"/>
            <c:spPr>
              <a:solidFill>
                <a:srgbClr val="FF0000"/>
              </a:solidFill>
              <a:ln>
                <a:noFill/>
              </a:ln>
            </c:spPr>
          </c:marker>
          <c:xVal>
            <c:numRef>
              <c:f>'328 nm'!$E$10:$E$15</c:f>
              <c:numCache>
                <c:formatCode>General</c:formatCode>
                <c:ptCount val="6"/>
                <c:pt idx="0">
                  <c:v>500</c:v>
                </c:pt>
                <c:pt idx="1">
                  <c:v>1000</c:v>
                </c:pt>
                <c:pt idx="2">
                  <c:v>1500</c:v>
                </c:pt>
                <c:pt idx="3">
                  <c:v>2000</c:v>
                </c:pt>
                <c:pt idx="4">
                  <c:v>2500</c:v>
                </c:pt>
                <c:pt idx="5">
                  <c:v>3000</c:v>
                </c:pt>
              </c:numCache>
            </c:numRef>
          </c:xVal>
          <c:yVal>
            <c:numRef>
              <c:f>'328 nm'!$F$10:$F$15</c:f>
              <c:numCache>
                <c:formatCode>General</c:formatCode>
                <c:ptCount val="6"/>
                <c:pt idx="0">
                  <c:v>0.2</c:v>
                </c:pt>
                <c:pt idx="1">
                  <c:v>0.5</c:v>
                </c:pt>
                <c:pt idx="2">
                  <c:v>28</c:v>
                </c:pt>
                <c:pt idx="3">
                  <c:v>95</c:v>
                </c:pt>
                <c:pt idx="4">
                  <c:v>150</c:v>
                </c:pt>
                <c:pt idx="5">
                  <c:v>165</c:v>
                </c:pt>
              </c:numCache>
            </c:numRef>
          </c:yVal>
          <c:smooth val="0"/>
        </c:ser>
        <c:ser>
          <c:idx val="5"/>
          <c:order val="2"/>
          <c:tx>
            <c:v>558 nm, 373 K</c:v>
          </c:tx>
          <c:spPr>
            <a:ln w="19050">
              <a:solidFill>
                <a:srgbClr val="FF0000"/>
              </a:solidFill>
              <a:prstDash val="sysDot"/>
            </a:ln>
          </c:spPr>
          <c:marker>
            <c:symbol val="square"/>
            <c:size val="8"/>
            <c:spPr>
              <a:solidFill>
                <a:srgbClr val="FF0000"/>
              </a:solidFill>
              <a:ln>
                <a:noFill/>
              </a:ln>
            </c:spPr>
          </c:marker>
          <c:xVal>
            <c:numRef>
              <c:f>'558 nm'!$E$10:$E$15</c:f>
              <c:numCache>
                <c:formatCode>General</c:formatCode>
                <c:ptCount val="6"/>
                <c:pt idx="0">
                  <c:v>500</c:v>
                </c:pt>
                <c:pt idx="1">
                  <c:v>1000</c:v>
                </c:pt>
                <c:pt idx="2">
                  <c:v>1500</c:v>
                </c:pt>
                <c:pt idx="3">
                  <c:v>2000</c:v>
                </c:pt>
                <c:pt idx="4">
                  <c:v>2500</c:v>
                </c:pt>
                <c:pt idx="5">
                  <c:v>3000</c:v>
                </c:pt>
              </c:numCache>
            </c:numRef>
          </c:xVal>
          <c:yVal>
            <c:numRef>
              <c:f>'558 nm'!$F$10:$F$15</c:f>
              <c:numCache>
                <c:formatCode>General</c:formatCode>
                <c:ptCount val="6"/>
                <c:pt idx="0">
                  <c:v>0.5</c:v>
                </c:pt>
                <c:pt idx="1">
                  <c:v>1</c:v>
                </c:pt>
                <c:pt idx="2">
                  <c:v>27</c:v>
                </c:pt>
                <c:pt idx="3">
                  <c:v>70</c:v>
                </c:pt>
                <c:pt idx="4">
                  <c:v>120</c:v>
                </c:pt>
                <c:pt idx="5">
                  <c:v>200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87177120"/>
        <c:axId val="287177512"/>
      </c:scatterChart>
      <c:valAx>
        <c:axId val="2871771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Normal load, W (nN)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87177512"/>
        <c:crosses val="autoZero"/>
        <c:crossBetween val="midCat"/>
      </c:valAx>
      <c:valAx>
        <c:axId val="287177512"/>
        <c:scaling>
          <c:orientation val="minMax"/>
          <c:max val="220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Penetration depth</a:t>
                </a:r>
                <a:r>
                  <a:rPr lang="en-GB" baseline="0"/>
                  <a:t> (nm)</a:t>
                </a:r>
                <a:endParaRPr lang="en-GB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87177120"/>
        <c:crosses val="autoZero"/>
        <c:crossBetween val="midCat"/>
        <c:majorUnit val="20"/>
      </c:valAx>
      <c:spPr>
        <a:solidFill>
          <a:schemeClr val="bg1"/>
        </a:solidFill>
        <a:ln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13452526666346451"/>
          <c:y val="5.0870058551973511E-2"/>
          <c:w val="0.16222321580444754"/>
          <c:h val="0.14515516166122461"/>
        </c:manualLayout>
      </c:layout>
      <c:overlay val="1"/>
      <c:spPr>
        <a:solidFill>
          <a:schemeClr val="bg1"/>
        </a:solidFill>
        <a:ln>
          <a:solidFill>
            <a:sysClr val="windowText" lastClr="000000"/>
          </a:solidFill>
        </a:ln>
      </c:spPr>
      <c:txPr>
        <a:bodyPr/>
        <a:lstStyle/>
        <a:p>
          <a:pPr>
            <a:defRPr sz="1400"/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2000"/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21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121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2</xdr:row>
      <xdr:rowOff>0</xdr:rowOff>
    </xdr:from>
    <xdr:to>
      <xdr:col>14</xdr:col>
      <xdr:colOff>200025</xdr:colOff>
      <xdr:row>6</xdr:row>
      <xdr:rowOff>76200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572500" y="323850"/>
          <a:ext cx="914400" cy="72390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2</xdr:row>
      <xdr:rowOff>0</xdr:rowOff>
    </xdr:from>
    <xdr:to>
      <xdr:col>14</xdr:col>
      <xdr:colOff>200025</xdr:colOff>
      <xdr:row>6</xdr:row>
      <xdr:rowOff>76200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572500" y="323850"/>
          <a:ext cx="914400" cy="723900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2</xdr:row>
      <xdr:rowOff>0</xdr:rowOff>
    </xdr:from>
    <xdr:to>
      <xdr:col>14</xdr:col>
      <xdr:colOff>200025</xdr:colOff>
      <xdr:row>6</xdr:row>
      <xdr:rowOff>76200</xdr:rowOff>
    </xdr:to>
    <xdr:pic>
      <xdr:nvPicPr>
        <xdr:cNvPr id="20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572500" y="323850"/>
          <a:ext cx="914400" cy="723900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306393" cy="6081947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306393" cy="6081947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tabSelected="1" workbookViewId="0"/>
  </sheetViews>
  <sheetFormatPr defaultColWidth="10.7109375" defaultRowHeight="12.75" x14ac:dyDescent="0.2"/>
  <cols>
    <col min="1" max="16384" width="10.7109375" style="1"/>
  </cols>
  <sheetData>
    <row r="1" spans="1:12" x14ac:dyDescent="0.2">
      <c r="A1" s="1" t="s">
        <v>0</v>
      </c>
      <c r="E1" s="1" t="s">
        <v>42</v>
      </c>
      <c r="F1" s="1" t="s">
        <v>4</v>
      </c>
      <c r="G1" s="1" t="s">
        <v>34</v>
      </c>
      <c r="H1" s="1" t="s">
        <v>36</v>
      </c>
      <c r="I1" s="1" t="s">
        <v>38</v>
      </c>
      <c r="J1" s="1" t="s">
        <v>40</v>
      </c>
    </row>
    <row r="2" spans="1:12" x14ac:dyDescent="0.2">
      <c r="B2" s="1" t="s">
        <v>1</v>
      </c>
      <c r="C2" s="1" t="s">
        <v>2</v>
      </c>
      <c r="D2" s="1" t="s">
        <v>3</v>
      </c>
      <c r="E2" s="1" t="s">
        <v>41</v>
      </c>
      <c r="H2" s="1" t="s">
        <v>43</v>
      </c>
      <c r="I2" s="1" t="s">
        <v>44</v>
      </c>
      <c r="J2" s="1" t="s">
        <v>45</v>
      </c>
      <c r="K2" s="1" t="s">
        <v>6</v>
      </c>
      <c r="L2" s="1" t="s">
        <v>46</v>
      </c>
    </row>
    <row r="3" spans="1:12" x14ac:dyDescent="0.2">
      <c r="B3" s="1" t="s">
        <v>5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35</v>
      </c>
      <c r="H3" s="1" t="s">
        <v>37</v>
      </c>
      <c r="I3" s="1" t="s">
        <v>39</v>
      </c>
      <c r="J3" s="1" t="s">
        <v>5</v>
      </c>
    </row>
    <row r="4" spans="1:12" x14ac:dyDescent="0.2">
      <c r="A4" s="1" t="s">
        <v>9</v>
      </c>
      <c r="B4" s="1" t="s">
        <v>10</v>
      </c>
      <c r="C4" s="1" t="s">
        <v>10</v>
      </c>
      <c r="D4" s="1" t="s">
        <v>11</v>
      </c>
      <c r="E4" s="8">
        <v>500</v>
      </c>
      <c r="F4" s="6">
        <v>40</v>
      </c>
      <c r="G4" s="1">
        <v>1</v>
      </c>
      <c r="H4" s="1">
        <f>G4*(F4/1000)</f>
        <v>0.04</v>
      </c>
      <c r="I4" s="2">
        <f>30/(2*PI()*10)</f>
        <v>0.47746482927568601</v>
      </c>
      <c r="J4" s="1">
        <f>1*2*512</f>
        <v>1024</v>
      </c>
      <c r="K4" s="1">
        <f>((H4*(0.000000000000000001))*(I4*(1000000000)))/((E4*(0.000000001))*(J4*(0.000001)))</f>
        <v>3.7301939787162966E-2</v>
      </c>
      <c r="L4" s="3">
        <f>K4*1000</f>
        <v>37.301939787162965</v>
      </c>
    </row>
    <row r="5" spans="1:12" x14ac:dyDescent="0.2">
      <c r="A5" s="1" t="s">
        <v>12</v>
      </c>
      <c r="B5" s="1" t="s">
        <v>13</v>
      </c>
      <c r="C5" s="1" t="s">
        <v>13</v>
      </c>
      <c r="D5" s="1" t="s">
        <v>11</v>
      </c>
      <c r="E5" s="8">
        <v>1000</v>
      </c>
      <c r="F5" s="6">
        <v>100</v>
      </c>
      <c r="G5" s="1">
        <v>1</v>
      </c>
      <c r="H5" s="1">
        <f t="shared" ref="H5:H15" si="0">G5*(F5/1000)</f>
        <v>0.1</v>
      </c>
      <c r="I5" s="2">
        <f t="shared" ref="I5:I15" si="1">30/(2*PI()*10)</f>
        <v>0.47746482927568601</v>
      </c>
      <c r="J5" s="1">
        <f t="shared" ref="J5:J15" si="2">1*2*512</f>
        <v>1024</v>
      </c>
      <c r="K5" s="1">
        <f t="shared" ref="K5:K15" si="3">((H5*(0.000000000000000001))*(I5*(1000000000)))/((E5*(0.000000001))*(J5*(0.000001)))</f>
        <v>4.6627424733953711E-2</v>
      </c>
      <c r="L5" s="3">
        <f t="shared" ref="L5:L15" si="4">K5*1000</f>
        <v>46.62742473395371</v>
      </c>
    </row>
    <row r="6" spans="1:12" x14ac:dyDescent="0.2">
      <c r="A6" s="1" t="s">
        <v>14</v>
      </c>
      <c r="B6" s="1" t="s">
        <v>15</v>
      </c>
      <c r="C6" s="1" t="s">
        <v>15</v>
      </c>
      <c r="D6" s="1" t="s">
        <v>11</v>
      </c>
      <c r="E6" s="8">
        <v>1500</v>
      </c>
      <c r="F6" s="6">
        <v>110</v>
      </c>
      <c r="G6" s="1">
        <v>1</v>
      </c>
      <c r="H6" s="1">
        <f t="shared" si="0"/>
        <v>0.11</v>
      </c>
      <c r="I6" s="2">
        <f t="shared" si="1"/>
        <v>0.47746482927568601</v>
      </c>
      <c r="J6" s="1">
        <f t="shared" si="2"/>
        <v>1024</v>
      </c>
      <c r="K6" s="1">
        <f t="shared" si="3"/>
        <v>3.4193444804899394E-2</v>
      </c>
      <c r="L6" s="3">
        <f t="shared" si="4"/>
        <v>34.193444804899393</v>
      </c>
    </row>
    <row r="7" spans="1:12" x14ac:dyDescent="0.2">
      <c r="A7" s="1" t="s">
        <v>16</v>
      </c>
      <c r="B7" s="1" t="s">
        <v>17</v>
      </c>
      <c r="C7" s="1" t="s">
        <v>17</v>
      </c>
      <c r="D7" s="1" t="s">
        <v>11</v>
      </c>
      <c r="E7" s="8">
        <v>2000</v>
      </c>
      <c r="F7" s="6">
        <v>120</v>
      </c>
      <c r="G7" s="1">
        <v>1</v>
      </c>
      <c r="H7" s="1">
        <f t="shared" si="0"/>
        <v>0.12</v>
      </c>
      <c r="I7" s="2">
        <f t="shared" si="1"/>
        <v>0.47746482927568601</v>
      </c>
      <c r="J7" s="1">
        <f t="shared" si="2"/>
        <v>1024</v>
      </c>
      <c r="K7" s="1">
        <f t="shared" si="3"/>
        <v>2.7976454840372224E-2</v>
      </c>
      <c r="L7" s="3">
        <f t="shared" si="4"/>
        <v>27.976454840372224</v>
      </c>
    </row>
    <row r="8" spans="1:12" x14ac:dyDescent="0.2">
      <c r="A8" s="1" t="s">
        <v>18</v>
      </c>
      <c r="B8" s="1" t="s">
        <v>19</v>
      </c>
      <c r="C8" s="1" t="s">
        <v>19</v>
      </c>
      <c r="D8" s="1" t="s">
        <v>11</v>
      </c>
      <c r="E8" s="8">
        <v>2500</v>
      </c>
      <c r="F8" s="6">
        <v>140</v>
      </c>
      <c r="G8" s="1">
        <v>1</v>
      </c>
      <c r="H8" s="1">
        <f t="shared" si="0"/>
        <v>0.14000000000000001</v>
      </c>
      <c r="I8" s="2">
        <f t="shared" si="1"/>
        <v>0.47746482927568601</v>
      </c>
      <c r="J8" s="1">
        <f t="shared" si="2"/>
        <v>1024</v>
      </c>
      <c r="K8" s="1">
        <f t="shared" si="3"/>
        <v>2.6111357851014084E-2</v>
      </c>
      <c r="L8" s="3">
        <f t="shared" si="4"/>
        <v>26.111357851014084</v>
      </c>
    </row>
    <row r="9" spans="1:12" x14ac:dyDescent="0.2">
      <c r="A9" s="1" t="s">
        <v>20</v>
      </c>
      <c r="B9" s="1" t="s">
        <v>21</v>
      </c>
      <c r="C9" s="1" t="s">
        <v>21</v>
      </c>
      <c r="D9" s="1" t="s">
        <v>11</v>
      </c>
      <c r="E9" s="8">
        <v>3000</v>
      </c>
      <c r="F9" s="6">
        <v>150</v>
      </c>
      <c r="G9" s="1">
        <v>1</v>
      </c>
      <c r="H9" s="1">
        <f t="shared" si="0"/>
        <v>0.15</v>
      </c>
      <c r="I9" s="2">
        <f t="shared" si="1"/>
        <v>0.47746482927568601</v>
      </c>
      <c r="J9" s="1">
        <f t="shared" si="2"/>
        <v>1024</v>
      </c>
      <c r="K9" s="1">
        <f t="shared" si="3"/>
        <v>2.3313712366976855E-2</v>
      </c>
      <c r="L9" s="3">
        <f t="shared" si="4"/>
        <v>23.313712366976855</v>
      </c>
    </row>
    <row r="10" spans="1:12" x14ac:dyDescent="0.2">
      <c r="A10" s="1" t="s">
        <v>22</v>
      </c>
      <c r="B10" s="1" t="s">
        <v>23</v>
      </c>
      <c r="C10" s="1" t="s">
        <v>23</v>
      </c>
      <c r="D10" s="1" t="s">
        <v>24</v>
      </c>
      <c r="E10" s="8">
        <v>500</v>
      </c>
      <c r="F10" s="5">
        <v>1</v>
      </c>
      <c r="G10" s="1">
        <v>1</v>
      </c>
      <c r="H10" s="1">
        <f t="shared" si="0"/>
        <v>1E-3</v>
      </c>
      <c r="I10" s="2">
        <f t="shared" si="1"/>
        <v>0.47746482927568601</v>
      </c>
      <c r="J10" s="1">
        <f t="shared" si="2"/>
        <v>1024</v>
      </c>
      <c r="K10" s="1">
        <f t="shared" si="3"/>
        <v>9.3254849467907424E-4</v>
      </c>
      <c r="L10" s="3">
        <f t="shared" si="4"/>
        <v>0.93254849467907419</v>
      </c>
    </row>
    <row r="11" spans="1:12" x14ac:dyDescent="0.2">
      <c r="A11" s="1" t="s">
        <v>25</v>
      </c>
      <c r="B11" s="1" t="s">
        <v>26</v>
      </c>
      <c r="C11" s="1" t="s">
        <v>26</v>
      </c>
      <c r="D11" s="1" t="s">
        <v>24</v>
      </c>
      <c r="E11" s="8">
        <v>1000</v>
      </c>
      <c r="F11" s="5">
        <v>22</v>
      </c>
      <c r="G11" s="1">
        <v>1</v>
      </c>
      <c r="H11" s="1">
        <f t="shared" si="0"/>
        <v>2.1999999999999999E-2</v>
      </c>
      <c r="I11" s="2">
        <f t="shared" si="1"/>
        <v>0.47746482927568601</v>
      </c>
      <c r="J11" s="1">
        <f t="shared" si="2"/>
        <v>1024</v>
      </c>
      <c r="K11" s="1">
        <f t="shared" si="3"/>
        <v>1.0258033441469814E-2</v>
      </c>
      <c r="L11" s="3">
        <f t="shared" si="4"/>
        <v>10.258033441469813</v>
      </c>
    </row>
    <row r="12" spans="1:12" x14ac:dyDescent="0.2">
      <c r="A12" s="1" t="s">
        <v>27</v>
      </c>
      <c r="B12" s="1" t="s">
        <v>28</v>
      </c>
      <c r="C12" s="1" t="s">
        <v>28</v>
      </c>
      <c r="D12" s="1" t="s">
        <v>24</v>
      </c>
      <c r="E12" s="8">
        <v>1500</v>
      </c>
      <c r="F12" s="5">
        <v>80</v>
      </c>
      <c r="G12" s="1">
        <v>1</v>
      </c>
      <c r="H12" s="1">
        <f t="shared" si="0"/>
        <v>0.08</v>
      </c>
      <c r="I12" s="2">
        <f t="shared" si="1"/>
        <v>0.47746482927568601</v>
      </c>
      <c r="J12" s="1">
        <f t="shared" si="2"/>
        <v>1024</v>
      </c>
      <c r="K12" s="1">
        <f t="shared" si="3"/>
        <v>2.4867959858108649E-2</v>
      </c>
      <c r="L12" s="3">
        <f t="shared" si="4"/>
        <v>24.867959858108648</v>
      </c>
    </row>
    <row r="13" spans="1:12" x14ac:dyDescent="0.2">
      <c r="A13" s="1" t="s">
        <v>15</v>
      </c>
      <c r="B13" s="1" t="s">
        <v>29</v>
      </c>
      <c r="C13" s="1" t="s">
        <v>29</v>
      </c>
      <c r="D13" s="1" t="s">
        <v>24</v>
      </c>
      <c r="E13" s="8">
        <v>2000</v>
      </c>
      <c r="F13" s="5">
        <v>135</v>
      </c>
      <c r="G13" s="1">
        <v>1</v>
      </c>
      <c r="H13" s="1">
        <f t="shared" si="0"/>
        <v>0.13500000000000001</v>
      </c>
      <c r="I13" s="2">
        <f t="shared" si="1"/>
        <v>0.47746482927568601</v>
      </c>
      <c r="J13" s="1">
        <f t="shared" si="2"/>
        <v>1024</v>
      </c>
      <c r="K13" s="1">
        <f t="shared" si="3"/>
        <v>3.147351169541876E-2</v>
      </c>
      <c r="L13" s="3">
        <f t="shared" si="4"/>
        <v>31.473511695418761</v>
      </c>
    </row>
    <row r="14" spans="1:12" x14ac:dyDescent="0.2">
      <c r="A14" s="1" t="s">
        <v>30</v>
      </c>
      <c r="B14" s="1" t="s">
        <v>31</v>
      </c>
      <c r="C14" s="1" t="s">
        <v>31</v>
      </c>
      <c r="D14" s="1" t="s">
        <v>24</v>
      </c>
      <c r="E14" s="8">
        <v>2500</v>
      </c>
      <c r="F14" s="5">
        <v>140</v>
      </c>
      <c r="G14" s="1">
        <v>1</v>
      </c>
      <c r="H14" s="1">
        <f t="shared" si="0"/>
        <v>0.14000000000000001</v>
      </c>
      <c r="I14" s="2">
        <f t="shared" si="1"/>
        <v>0.47746482927568601</v>
      </c>
      <c r="J14" s="1">
        <f t="shared" si="2"/>
        <v>1024</v>
      </c>
      <c r="K14" s="1">
        <f t="shared" si="3"/>
        <v>2.6111357851014084E-2</v>
      </c>
      <c r="L14" s="3">
        <f t="shared" si="4"/>
        <v>26.111357851014084</v>
      </c>
    </row>
    <row r="15" spans="1:12" x14ac:dyDescent="0.2">
      <c r="A15" s="1" t="s">
        <v>32</v>
      </c>
      <c r="B15" s="1" t="s">
        <v>33</v>
      </c>
      <c r="C15" s="1" t="s">
        <v>33</v>
      </c>
      <c r="D15" s="1" t="s">
        <v>24</v>
      </c>
      <c r="E15" s="8">
        <v>3000</v>
      </c>
      <c r="F15" s="5">
        <v>150</v>
      </c>
      <c r="G15" s="1">
        <v>1</v>
      </c>
      <c r="H15" s="1">
        <f t="shared" si="0"/>
        <v>0.15</v>
      </c>
      <c r="I15" s="2">
        <f t="shared" si="1"/>
        <v>0.47746482927568601</v>
      </c>
      <c r="J15" s="1">
        <f t="shared" si="2"/>
        <v>1024</v>
      </c>
      <c r="K15" s="1">
        <f t="shared" si="3"/>
        <v>2.3313712366976855E-2</v>
      </c>
      <c r="L15" s="3">
        <f t="shared" si="4"/>
        <v>23.313712366976855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workbookViewId="0"/>
  </sheetViews>
  <sheetFormatPr defaultColWidth="10.7109375" defaultRowHeight="12.75" x14ac:dyDescent="0.2"/>
  <cols>
    <col min="1" max="16384" width="10.7109375" style="1"/>
  </cols>
  <sheetData>
    <row r="1" spans="1:12" x14ac:dyDescent="0.2">
      <c r="A1" s="1" t="s">
        <v>0</v>
      </c>
      <c r="E1" s="1" t="s">
        <v>42</v>
      </c>
      <c r="F1" s="1" t="s">
        <v>4</v>
      </c>
      <c r="G1" s="1" t="s">
        <v>34</v>
      </c>
      <c r="H1" s="1" t="s">
        <v>36</v>
      </c>
      <c r="I1" s="1" t="s">
        <v>38</v>
      </c>
      <c r="J1" s="1" t="s">
        <v>40</v>
      </c>
    </row>
    <row r="2" spans="1:12" x14ac:dyDescent="0.2">
      <c r="B2" s="1" t="s">
        <v>1</v>
      </c>
      <c r="C2" s="1" t="s">
        <v>2</v>
      </c>
      <c r="D2" s="1" t="s">
        <v>3</v>
      </c>
      <c r="E2" s="1" t="s">
        <v>41</v>
      </c>
      <c r="H2" s="1" t="s">
        <v>43</v>
      </c>
      <c r="I2" s="1" t="s">
        <v>44</v>
      </c>
      <c r="J2" s="1" t="s">
        <v>45</v>
      </c>
      <c r="K2" s="1" t="s">
        <v>6</v>
      </c>
      <c r="L2" s="1" t="s">
        <v>46</v>
      </c>
    </row>
    <row r="3" spans="1:12" x14ac:dyDescent="0.2">
      <c r="B3" s="1" t="s">
        <v>5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35</v>
      </c>
      <c r="H3" s="1" t="s">
        <v>37</v>
      </c>
      <c r="I3" s="1" t="s">
        <v>39</v>
      </c>
      <c r="J3" s="1" t="s">
        <v>5</v>
      </c>
    </row>
    <row r="4" spans="1:12" x14ac:dyDescent="0.2">
      <c r="A4" s="1" t="s">
        <v>9</v>
      </c>
      <c r="B4" s="1" t="s">
        <v>10</v>
      </c>
      <c r="C4" s="1" t="s">
        <v>10</v>
      </c>
      <c r="D4" s="1" t="s">
        <v>11</v>
      </c>
      <c r="E4" s="8">
        <v>500</v>
      </c>
      <c r="F4" s="5">
        <v>0.5</v>
      </c>
      <c r="G4" s="1">
        <v>1</v>
      </c>
      <c r="H4" s="1">
        <f>G4*(F4/1000)</f>
        <v>5.0000000000000001E-4</v>
      </c>
      <c r="I4" s="2">
        <f>30/(2*PI()*10)</f>
        <v>0.47746482927568601</v>
      </c>
      <c r="J4" s="1">
        <f>1*2*512</f>
        <v>1024</v>
      </c>
      <c r="K4" s="1">
        <f>((H4*(0.000000000000000001))*(I4*(1000000000)))/((E4*(0.000000001))*(J4*(0.000001)))</f>
        <v>4.6627424733953712E-4</v>
      </c>
      <c r="L4" s="3">
        <f>K4*1000</f>
        <v>0.4662742473395371</v>
      </c>
    </row>
    <row r="5" spans="1:12" x14ac:dyDescent="0.2">
      <c r="A5" s="1" t="s">
        <v>12</v>
      </c>
      <c r="B5" s="1" t="s">
        <v>13</v>
      </c>
      <c r="C5" s="1" t="s">
        <v>13</v>
      </c>
      <c r="D5" s="1" t="s">
        <v>11</v>
      </c>
      <c r="E5" s="8">
        <v>1000</v>
      </c>
      <c r="F5" s="5">
        <v>2</v>
      </c>
      <c r="G5" s="1">
        <v>1</v>
      </c>
      <c r="H5" s="1">
        <f t="shared" ref="H5:H15" si="0">G5*(F5/1000)</f>
        <v>2E-3</v>
      </c>
      <c r="I5" s="2">
        <f t="shared" ref="I5:I15" si="1">30/(2*PI()*10)</f>
        <v>0.47746482927568601</v>
      </c>
      <c r="J5" s="1">
        <f t="shared" ref="J5:J15" si="2">1*2*512</f>
        <v>1024</v>
      </c>
      <c r="K5" s="1">
        <f t="shared" ref="K5:K15" si="3">((H5*(0.000000000000000001))*(I5*(1000000000)))/((E5*(0.000000001))*(J5*(0.000001)))</f>
        <v>9.3254849467907424E-4</v>
      </c>
      <c r="L5" s="3">
        <f t="shared" ref="L5:L15" si="4">K5*1000</f>
        <v>0.93254849467907419</v>
      </c>
    </row>
    <row r="6" spans="1:12" x14ac:dyDescent="0.2">
      <c r="A6" s="1" t="s">
        <v>14</v>
      </c>
      <c r="B6" s="1" t="s">
        <v>15</v>
      </c>
      <c r="C6" s="1" t="s">
        <v>15</v>
      </c>
      <c r="D6" s="1" t="s">
        <v>11</v>
      </c>
      <c r="E6" s="8">
        <v>1500</v>
      </c>
      <c r="F6" s="5">
        <v>10</v>
      </c>
      <c r="G6" s="1">
        <v>1</v>
      </c>
      <c r="H6" s="1">
        <f t="shared" si="0"/>
        <v>0.01</v>
      </c>
      <c r="I6" s="2">
        <f t="shared" si="1"/>
        <v>0.47746482927568601</v>
      </c>
      <c r="J6" s="1">
        <f t="shared" si="2"/>
        <v>1024</v>
      </c>
      <c r="K6" s="1">
        <f t="shared" si="3"/>
        <v>3.1084949822635811E-3</v>
      </c>
      <c r="L6" s="3">
        <f t="shared" si="4"/>
        <v>3.108494982263581</v>
      </c>
    </row>
    <row r="7" spans="1:12" x14ac:dyDescent="0.2">
      <c r="A7" s="1" t="s">
        <v>16</v>
      </c>
      <c r="B7" s="1" t="s">
        <v>17</v>
      </c>
      <c r="C7" s="1" t="s">
        <v>17</v>
      </c>
      <c r="D7" s="1" t="s">
        <v>11</v>
      </c>
      <c r="E7" s="8">
        <v>2000</v>
      </c>
      <c r="F7" s="5">
        <v>50</v>
      </c>
      <c r="G7" s="1">
        <v>1</v>
      </c>
      <c r="H7" s="1">
        <f t="shared" si="0"/>
        <v>0.05</v>
      </c>
      <c r="I7" s="2">
        <f t="shared" si="1"/>
        <v>0.47746482927568601</v>
      </c>
      <c r="J7" s="1">
        <f t="shared" si="2"/>
        <v>1024</v>
      </c>
      <c r="K7" s="1">
        <f t="shared" si="3"/>
        <v>1.1656856183488428E-2</v>
      </c>
      <c r="L7" s="3">
        <f t="shared" si="4"/>
        <v>11.656856183488427</v>
      </c>
    </row>
    <row r="8" spans="1:12" x14ac:dyDescent="0.2">
      <c r="A8" s="1" t="s">
        <v>18</v>
      </c>
      <c r="B8" s="1" t="s">
        <v>19</v>
      </c>
      <c r="C8" s="1" t="s">
        <v>19</v>
      </c>
      <c r="D8" s="1" t="s">
        <v>11</v>
      </c>
      <c r="E8" s="8">
        <v>2500</v>
      </c>
      <c r="F8" s="5">
        <v>100</v>
      </c>
      <c r="G8" s="1">
        <v>1</v>
      </c>
      <c r="H8" s="1">
        <f t="shared" si="0"/>
        <v>0.1</v>
      </c>
      <c r="I8" s="2">
        <f t="shared" si="1"/>
        <v>0.47746482927568601</v>
      </c>
      <c r="J8" s="1">
        <f t="shared" si="2"/>
        <v>1024</v>
      </c>
      <c r="K8" s="1">
        <f t="shared" si="3"/>
        <v>1.8650969893581486E-2</v>
      </c>
      <c r="L8" s="3">
        <f t="shared" si="4"/>
        <v>18.650969893581486</v>
      </c>
    </row>
    <row r="9" spans="1:12" x14ac:dyDescent="0.2">
      <c r="A9" s="1" t="s">
        <v>20</v>
      </c>
      <c r="B9" s="1" t="s">
        <v>21</v>
      </c>
      <c r="C9" s="1" t="s">
        <v>21</v>
      </c>
      <c r="D9" s="1" t="s">
        <v>11</v>
      </c>
      <c r="E9" s="8">
        <v>3000</v>
      </c>
      <c r="F9" s="5">
        <v>140</v>
      </c>
      <c r="G9" s="1">
        <v>1</v>
      </c>
      <c r="H9" s="1">
        <f t="shared" si="0"/>
        <v>0.14000000000000001</v>
      </c>
      <c r="I9" s="2">
        <f t="shared" si="1"/>
        <v>0.47746482927568601</v>
      </c>
      <c r="J9" s="1">
        <f t="shared" si="2"/>
        <v>1024</v>
      </c>
      <c r="K9" s="1">
        <f t="shared" si="3"/>
        <v>2.1759464875845069E-2</v>
      </c>
      <c r="L9" s="3">
        <f t="shared" si="4"/>
        <v>21.759464875845069</v>
      </c>
    </row>
    <row r="10" spans="1:12" x14ac:dyDescent="0.2">
      <c r="A10" s="1" t="s">
        <v>22</v>
      </c>
      <c r="B10" s="1" t="s">
        <v>23</v>
      </c>
      <c r="C10" s="1" t="s">
        <v>23</v>
      </c>
      <c r="D10" s="1" t="s">
        <v>24</v>
      </c>
      <c r="E10" s="8">
        <v>500</v>
      </c>
      <c r="F10" s="5">
        <v>0.2</v>
      </c>
      <c r="G10" s="1">
        <v>1</v>
      </c>
      <c r="H10" s="1">
        <f t="shared" si="0"/>
        <v>2.0000000000000001E-4</v>
      </c>
      <c r="I10" s="2">
        <f t="shared" si="1"/>
        <v>0.47746482927568601</v>
      </c>
      <c r="J10" s="1">
        <f t="shared" si="2"/>
        <v>1024</v>
      </c>
      <c r="K10" s="1">
        <f t="shared" si="3"/>
        <v>1.8650969893581484E-4</v>
      </c>
      <c r="L10" s="3">
        <f t="shared" si="4"/>
        <v>0.18650969893581484</v>
      </c>
    </row>
    <row r="11" spans="1:12" x14ac:dyDescent="0.2">
      <c r="A11" s="1" t="s">
        <v>25</v>
      </c>
      <c r="B11" s="1" t="s">
        <v>26</v>
      </c>
      <c r="C11" s="1" t="s">
        <v>26</v>
      </c>
      <c r="D11" s="1" t="s">
        <v>24</v>
      </c>
      <c r="E11" s="8">
        <v>1000</v>
      </c>
      <c r="F11" s="5">
        <v>0.5</v>
      </c>
      <c r="G11" s="1">
        <v>1</v>
      </c>
      <c r="H11" s="1">
        <f t="shared" si="0"/>
        <v>5.0000000000000001E-4</v>
      </c>
      <c r="I11" s="2">
        <f t="shared" si="1"/>
        <v>0.47746482927568601</v>
      </c>
      <c r="J11" s="1">
        <f t="shared" si="2"/>
        <v>1024</v>
      </c>
      <c r="K11" s="1">
        <f t="shared" si="3"/>
        <v>2.3313712366976856E-4</v>
      </c>
      <c r="L11" s="3">
        <f t="shared" si="4"/>
        <v>0.23313712366976855</v>
      </c>
    </row>
    <row r="12" spans="1:12" x14ac:dyDescent="0.2">
      <c r="A12" s="1" t="s">
        <v>27</v>
      </c>
      <c r="B12" s="1" t="s">
        <v>28</v>
      </c>
      <c r="C12" s="1" t="s">
        <v>28</v>
      </c>
      <c r="D12" s="1" t="s">
        <v>24</v>
      </c>
      <c r="E12" s="8">
        <v>1500</v>
      </c>
      <c r="F12" s="5">
        <v>28</v>
      </c>
      <c r="G12" s="1">
        <v>1</v>
      </c>
      <c r="H12" s="1">
        <f t="shared" si="0"/>
        <v>2.8000000000000001E-2</v>
      </c>
      <c r="I12" s="2">
        <f t="shared" si="1"/>
        <v>0.47746482927568601</v>
      </c>
      <c r="J12" s="1">
        <f t="shared" si="2"/>
        <v>1024</v>
      </c>
      <c r="K12" s="1">
        <f t="shared" si="3"/>
        <v>8.7037859503380274E-3</v>
      </c>
      <c r="L12" s="3">
        <f t="shared" si="4"/>
        <v>8.7037859503380268</v>
      </c>
    </row>
    <row r="13" spans="1:12" x14ac:dyDescent="0.2">
      <c r="A13" s="1" t="s">
        <v>15</v>
      </c>
      <c r="B13" s="1" t="s">
        <v>29</v>
      </c>
      <c r="C13" s="1" t="s">
        <v>29</v>
      </c>
      <c r="D13" s="1" t="s">
        <v>24</v>
      </c>
      <c r="E13" s="8">
        <v>2000</v>
      </c>
      <c r="F13" s="5">
        <v>95</v>
      </c>
      <c r="G13" s="1">
        <v>1</v>
      </c>
      <c r="H13" s="1">
        <f t="shared" si="0"/>
        <v>9.5000000000000001E-2</v>
      </c>
      <c r="I13" s="2">
        <f t="shared" si="1"/>
        <v>0.47746482927568601</v>
      </c>
      <c r="J13" s="1">
        <f t="shared" si="2"/>
        <v>1024</v>
      </c>
      <c r="K13" s="1">
        <f t="shared" si="3"/>
        <v>2.2148026748628011E-2</v>
      </c>
      <c r="L13" s="3">
        <f t="shared" si="4"/>
        <v>22.148026748628013</v>
      </c>
    </row>
    <row r="14" spans="1:12" x14ac:dyDescent="0.2">
      <c r="A14" s="1" t="s">
        <v>30</v>
      </c>
      <c r="B14" s="1" t="s">
        <v>31</v>
      </c>
      <c r="C14" s="1" t="s">
        <v>31</v>
      </c>
      <c r="D14" s="1" t="s">
        <v>24</v>
      </c>
      <c r="E14" s="8">
        <v>2500</v>
      </c>
      <c r="F14" s="5">
        <v>150</v>
      </c>
      <c r="G14" s="1">
        <v>1</v>
      </c>
      <c r="H14" s="1">
        <f t="shared" si="0"/>
        <v>0.15</v>
      </c>
      <c r="I14" s="2">
        <f t="shared" si="1"/>
        <v>0.47746482927568601</v>
      </c>
      <c r="J14" s="1">
        <f t="shared" si="2"/>
        <v>1024</v>
      </c>
      <c r="K14" s="1">
        <f t="shared" si="3"/>
        <v>2.7976454840372224E-2</v>
      </c>
      <c r="L14" s="3">
        <f t="shared" si="4"/>
        <v>27.976454840372224</v>
      </c>
    </row>
    <row r="15" spans="1:12" x14ac:dyDescent="0.2">
      <c r="A15" s="1" t="s">
        <v>32</v>
      </c>
      <c r="B15" s="1" t="s">
        <v>33</v>
      </c>
      <c r="C15" s="1" t="s">
        <v>33</v>
      </c>
      <c r="D15" s="1" t="s">
        <v>24</v>
      </c>
      <c r="E15" s="8">
        <v>3000</v>
      </c>
      <c r="F15" s="5">
        <v>165</v>
      </c>
      <c r="G15" s="1">
        <v>1</v>
      </c>
      <c r="H15" s="1">
        <f t="shared" si="0"/>
        <v>0.16500000000000001</v>
      </c>
      <c r="I15" s="2">
        <f t="shared" si="1"/>
        <v>0.47746482927568601</v>
      </c>
      <c r="J15" s="1">
        <f t="shared" si="2"/>
        <v>1024</v>
      </c>
      <c r="K15" s="1">
        <f t="shared" si="3"/>
        <v>2.5645083603674543E-2</v>
      </c>
      <c r="L15" s="3">
        <f t="shared" si="4"/>
        <v>25.645083603674543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workbookViewId="0"/>
  </sheetViews>
  <sheetFormatPr defaultColWidth="10.7109375" defaultRowHeight="12.75" x14ac:dyDescent="0.2"/>
  <cols>
    <col min="1" max="16384" width="10.7109375" style="1"/>
  </cols>
  <sheetData>
    <row r="1" spans="1:12" x14ac:dyDescent="0.2">
      <c r="A1" s="1" t="s">
        <v>0</v>
      </c>
      <c r="E1" s="1" t="s">
        <v>42</v>
      </c>
      <c r="F1" s="1" t="s">
        <v>4</v>
      </c>
      <c r="G1" s="1" t="s">
        <v>34</v>
      </c>
      <c r="H1" s="1" t="s">
        <v>36</v>
      </c>
      <c r="I1" s="1" t="s">
        <v>38</v>
      </c>
      <c r="J1" s="1" t="s">
        <v>40</v>
      </c>
    </row>
    <row r="2" spans="1:12" x14ac:dyDescent="0.2">
      <c r="B2" s="1" t="s">
        <v>1</v>
      </c>
      <c r="C2" s="1" t="s">
        <v>2</v>
      </c>
      <c r="D2" s="1" t="s">
        <v>3</v>
      </c>
      <c r="E2" s="1" t="s">
        <v>41</v>
      </c>
      <c r="H2" s="1" t="s">
        <v>43</v>
      </c>
      <c r="I2" s="1" t="s">
        <v>44</v>
      </c>
      <c r="J2" s="1" t="s">
        <v>45</v>
      </c>
      <c r="K2" s="1" t="s">
        <v>6</v>
      </c>
      <c r="L2" s="1" t="s">
        <v>46</v>
      </c>
    </row>
    <row r="3" spans="1:12" x14ac:dyDescent="0.2">
      <c r="B3" s="1" t="s">
        <v>5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35</v>
      </c>
      <c r="H3" s="1" t="s">
        <v>37</v>
      </c>
      <c r="I3" s="1" t="s">
        <v>39</v>
      </c>
      <c r="J3" s="1" t="s">
        <v>5</v>
      </c>
    </row>
    <row r="4" spans="1:12" x14ac:dyDescent="0.2">
      <c r="A4" s="1" t="s">
        <v>9</v>
      </c>
      <c r="B4" s="1" t="s">
        <v>10</v>
      </c>
      <c r="C4" s="1" t="s">
        <v>10</v>
      </c>
      <c r="D4" s="1" t="s">
        <v>11</v>
      </c>
      <c r="E4" s="4">
        <v>1000</v>
      </c>
      <c r="F4" s="6">
        <v>2</v>
      </c>
      <c r="G4" s="1">
        <v>1</v>
      </c>
      <c r="H4" s="1">
        <f>G4*(F4/1000)</f>
        <v>2E-3</v>
      </c>
      <c r="I4" s="2">
        <f>30/(2*PI()*10)</f>
        <v>0.47746482927568601</v>
      </c>
      <c r="J4" s="1">
        <f>1*2*512</f>
        <v>1024</v>
      </c>
      <c r="K4" s="1">
        <f>((H4*(0.000000000000000001))*(I4*(1000000000)))/((E4*(0.000000001))*(J4*(0.000001)))</f>
        <v>9.3254849467907424E-4</v>
      </c>
      <c r="L4" s="3">
        <f>K4*1000</f>
        <v>0.93254849467907419</v>
      </c>
    </row>
    <row r="5" spans="1:12" x14ac:dyDescent="0.2">
      <c r="A5" s="1" t="s">
        <v>12</v>
      </c>
      <c r="B5" s="1" t="s">
        <v>13</v>
      </c>
      <c r="C5" s="1" t="s">
        <v>13</v>
      </c>
      <c r="D5" s="1" t="s">
        <v>11</v>
      </c>
      <c r="E5" s="4">
        <v>500</v>
      </c>
      <c r="F5" s="6">
        <v>0.5</v>
      </c>
      <c r="G5" s="1">
        <v>1</v>
      </c>
      <c r="H5" s="1">
        <f t="shared" ref="H5:H15" si="0">G5*(F5/1000)</f>
        <v>5.0000000000000001E-4</v>
      </c>
      <c r="I5" s="2">
        <f t="shared" ref="I5:I15" si="1">30/(2*PI()*10)</f>
        <v>0.47746482927568601</v>
      </c>
      <c r="J5" s="1">
        <f t="shared" ref="J5:J15" si="2">1*2*512</f>
        <v>1024</v>
      </c>
      <c r="K5" s="1">
        <f t="shared" ref="K5:K15" si="3">((H5*(0.000000000000000001))*(I5*(1000000000)))/((E5*(0.000000001))*(J5*(0.000001)))</f>
        <v>4.6627424733953712E-4</v>
      </c>
      <c r="L5" s="3">
        <f t="shared" ref="L5:L15" si="4">K5*1000</f>
        <v>0.4662742473395371</v>
      </c>
    </row>
    <row r="6" spans="1:12" x14ac:dyDescent="0.2">
      <c r="A6" s="1" t="s">
        <v>14</v>
      </c>
      <c r="B6" s="1" t="s">
        <v>15</v>
      </c>
      <c r="C6" s="1" t="s">
        <v>15</v>
      </c>
      <c r="D6" s="1" t="s">
        <v>11</v>
      </c>
      <c r="E6" s="7">
        <v>1500</v>
      </c>
      <c r="F6" s="6">
        <v>4</v>
      </c>
      <c r="G6" s="1">
        <v>1</v>
      </c>
      <c r="H6" s="1">
        <f t="shared" si="0"/>
        <v>4.0000000000000001E-3</v>
      </c>
      <c r="I6" s="2">
        <f t="shared" si="1"/>
        <v>0.47746482927568601</v>
      </c>
      <c r="J6" s="1">
        <f t="shared" si="2"/>
        <v>1024</v>
      </c>
      <c r="K6" s="1">
        <f t="shared" si="3"/>
        <v>1.2433979929054326E-3</v>
      </c>
      <c r="L6" s="3">
        <f t="shared" si="4"/>
        <v>1.2433979929054326</v>
      </c>
    </row>
    <row r="7" spans="1:12" x14ac:dyDescent="0.2">
      <c r="A7" s="1" t="s">
        <v>16</v>
      </c>
      <c r="B7" s="1" t="s">
        <v>17</v>
      </c>
      <c r="C7" s="1" t="s">
        <v>17</v>
      </c>
      <c r="D7" s="1" t="s">
        <v>11</v>
      </c>
      <c r="E7" s="7">
        <v>2000</v>
      </c>
      <c r="F7" s="6">
        <v>20</v>
      </c>
      <c r="G7" s="1">
        <v>1</v>
      </c>
      <c r="H7" s="1">
        <f t="shared" si="0"/>
        <v>0.02</v>
      </c>
      <c r="I7" s="2">
        <f t="shared" si="1"/>
        <v>0.47746482927568601</v>
      </c>
      <c r="J7" s="1">
        <f t="shared" si="2"/>
        <v>1024</v>
      </c>
      <c r="K7" s="1">
        <f t="shared" si="3"/>
        <v>4.6627424733953707E-3</v>
      </c>
      <c r="L7" s="3">
        <f t="shared" si="4"/>
        <v>4.6627424733953706</v>
      </c>
    </row>
    <row r="8" spans="1:12" x14ac:dyDescent="0.2">
      <c r="A8" s="1" t="s">
        <v>18</v>
      </c>
      <c r="B8" s="1" t="s">
        <v>19</v>
      </c>
      <c r="C8" s="1" t="s">
        <v>19</v>
      </c>
      <c r="D8" s="1" t="s">
        <v>11</v>
      </c>
      <c r="E8" s="7">
        <v>2500</v>
      </c>
      <c r="F8" s="6">
        <v>40</v>
      </c>
      <c r="G8" s="1">
        <v>1</v>
      </c>
      <c r="H8" s="1">
        <f t="shared" si="0"/>
        <v>0.04</v>
      </c>
      <c r="I8" s="2">
        <f t="shared" si="1"/>
        <v>0.47746482927568601</v>
      </c>
      <c r="J8" s="1">
        <f t="shared" si="2"/>
        <v>1024</v>
      </c>
      <c r="K8" s="1">
        <f t="shared" si="3"/>
        <v>7.4603879574325939E-3</v>
      </c>
      <c r="L8" s="3">
        <f t="shared" si="4"/>
        <v>7.4603879574325935</v>
      </c>
    </row>
    <row r="9" spans="1:12" x14ac:dyDescent="0.2">
      <c r="A9" s="1" t="s">
        <v>20</v>
      </c>
      <c r="B9" s="1" t="s">
        <v>21</v>
      </c>
      <c r="C9" s="1" t="s">
        <v>21</v>
      </c>
      <c r="D9" s="1" t="s">
        <v>11</v>
      </c>
      <c r="E9" s="7">
        <v>3000</v>
      </c>
      <c r="F9" s="6">
        <v>105</v>
      </c>
      <c r="G9" s="1">
        <v>1</v>
      </c>
      <c r="H9" s="1">
        <f t="shared" si="0"/>
        <v>0.105</v>
      </c>
      <c r="I9" s="2">
        <f t="shared" si="1"/>
        <v>0.47746482927568601</v>
      </c>
      <c r="J9" s="1">
        <f t="shared" si="2"/>
        <v>1024</v>
      </c>
      <c r="K9" s="1">
        <f t="shared" si="3"/>
        <v>1.6319598656883802E-2</v>
      </c>
      <c r="L9" s="3">
        <f t="shared" si="4"/>
        <v>16.319598656883802</v>
      </c>
    </row>
    <row r="10" spans="1:12" x14ac:dyDescent="0.2">
      <c r="A10" s="1" t="s">
        <v>22</v>
      </c>
      <c r="B10" s="1" t="s">
        <v>23</v>
      </c>
      <c r="C10" s="1" t="s">
        <v>23</v>
      </c>
      <c r="D10" s="1" t="s">
        <v>24</v>
      </c>
      <c r="E10" s="7">
        <v>500</v>
      </c>
      <c r="F10" s="6">
        <v>0.5</v>
      </c>
      <c r="G10" s="1">
        <v>1</v>
      </c>
      <c r="H10" s="1">
        <f t="shared" si="0"/>
        <v>5.0000000000000001E-4</v>
      </c>
      <c r="I10" s="2">
        <f t="shared" si="1"/>
        <v>0.47746482927568601</v>
      </c>
      <c r="J10" s="1">
        <f t="shared" si="2"/>
        <v>1024</v>
      </c>
      <c r="K10" s="1">
        <f t="shared" si="3"/>
        <v>4.6627424733953712E-4</v>
      </c>
      <c r="L10" s="3">
        <f t="shared" si="4"/>
        <v>0.4662742473395371</v>
      </c>
    </row>
    <row r="11" spans="1:12" x14ac:dyDescent="0.2">
      <c r="A11" s="1" t="s">
        <v>25</v>
      </c>
      <c r="B11" s="1" t="s">
        <v>26</v>
      </c>
      <c r="C11" s="1" t="s">
        <v>26</v>
      </c>
      <c r="D11" s="1" t="s">
        <v>24</v>
      </c>
      <c r="E11" s="7">
        <v>1000</v>
      </c>
      <c r="F11" s="6">
        <v>1</v>
      </c>
      <c r="G11" s="1">
        <v>1</v>
      </c>
      <c r="H11" s="1">
        <f t="shared" si="0"/>
        <v>1E-3</v>
      </c>
      <c r="I11" s="2">
        <f t="shared" si="1"/>
        <v>0.47746482927568601</v>
      </c>
      <c r="J11" s="1">
        <f t="shared" si="2"/>
        <v>1024</v>
      </c>
      <c r="K11" s="1">
        <f t="shared" si="3"/>
        <v>4.6627424733953712E-4</v>
      </c>
      <c r="L11" s="3">
        <f t="shared" si="4"/>
        <v>0.4662742473395371</v>
      </c>
    </row>
    <row r="12" spans="1:12" x14ac:dyDescent="0.2">
      <c r="A12" s="1" t="s">
        <v>27</v>
      </c>
      <c r="B12" s="1" t="s">
        <v>28</v>
      </c>
      <c r="C12" s="1" t="s">
        <v>28</v>
      </c>
      <c r="D12" s="1" t="s">
        <v>24</v>
      </c>
      <c r="E12" s="7">
        <v>1500</v>
      </c>
      <c r="F12" s="6">
        <v>27</v>
      </c>
      <c r="G12" s="1">
        <v>1</v>
      </c>
      <c r="H12" s="1">
        <f t="shared" si="0"/>
        <v>2.7E-2</v>
      </c>
      <c r="I12" s="2">
        <f t="shared" si="1"/>
        <v>0.47746482927568601</v>
      </c>
      <c r="J12" s="1">
        <f t="shared" si="2"/>
        <v>1024</v>
      </c>
      <c r="K12" s="1">
        <f t="shared" si="3"/>
        <v>8.3929364521116694E-3</v>
      </c>
      <c r="L12" s="3">
        <f t="shared" si="4"/>
        <v>8.3929364521116696</v>
      </c>
    </row>
    <row r="13" spans="1:12" x14ac:dyDescent="0.2">
      <c r="A13" s="1" t="s">
        <v>15</v>
      </c>
      <c r="B13" s="1" t="s">
        <v>29</v>
      </c>
      <c r="C13" s="1" t="s">
        <v>29</v>
      </c>
      <c r="D13" s="1" t="s">
        <v>24</v>
      </c>
      <c r="E13" s="7">
        <v>2000</v>
      </c>
      <c r="F13" s="6">
        <v>70</v>
      </c>
      <c r="G13" s="1">
        <v>1</v>
      </c>
      <c r="H13" s="1">
        <f t="shared" si="0"/>
        <v>7.0000000000000007E-2</v>
      </c>
      <c r="I13" s="2">
        <f t="shared" si="1"/>
        <v>0.47746482927568601</v>
      </c>
      <c r="J13" s="1">
        <f t="shared" si="2"/>
        <v>1024</v>
      </c>
      <c r="K13" s="1">
        <f t="shared" si="3"/>
        <v>1.6319598656883802E-2</v>
      </c>
      <c r="L13" s="3">
        <f t="shared" si="4"/>
        <v>16.319598656883802</v>
      </c>
    </row>
    <row r="14" spans="1:12" x14ac:dyDescent="0.2">
      <c r="A14" s="1" t="s">
        <v>30</v>
      </c>
      <c r="B14" s="1" t="s">
        <v>31</v>
      </c>
      <c r="C14" s="1" t="s">
        <v>31</v>
      </c>
      <c r="D14" s="1" t="s">
        <v>24</v>
      </c>
      <c r="E14" s="7">
        <v>2500</v>
      </c>
      <c r="F14" s="6">
        <v>120</v>
      </c>
      <c r="G14" s="1">
        <v>1</v>
      </c>
      <c r="H14" s="1">
        <f t="shared" si="0"/>
        <v>0.12</v>
      </c>
      <c r="I14" s="2">
        <f t="shared" si="1"/>
        <v>0.47746482927568601</v>
      </c>
      <c r="J14" s="1">
        <f t="shared" si="2"/>
        <v>1024</v>
      </c>
      <c r="K14" s="1">
        <f t="shared" si="3"/>
        <v>2.2381163872297782E-2</v>
      </c>
      <c r="L14" s="3">
        <f t="shared" si="4"/>
        <v>22.381163872297783</v>
      </c>
    </row>
    <row r="15" spans="1:12" x14ac:dyDescent="0.2">
      <c r="A15" s="1" t="s">
        <v>32</v>
      </c>
      <c r="B15" s="1" t="s">
        <v>33</v>
      </c>
      <c r="C15" s="1" t="s">
        <v>33</v>
      </c>
      <c r="D15" s="1" t="s">
        <v>24</v>
      </c>
      <c r="E15" s="7">
        <v>3000</v>
      </c>
      <c r="F15" s="6">
        <v>200</v>
      </c>
      <c r="G15" s="1">
        <v>1</v>
      </c>
      <c r="H15" s="1">
        <f t="shared" si="0"/>
        <v>0.2</v>
      </c>
      <c r="I15" s="2">
        <f t="shared" si="1"/>
        <v>0.47746482927568601</v>
      </c>
      <c r="J15" s="1">
        <f t="shared" si="2"/>
        <v>1024</v>
      </c>
      <c r="K15" s="1">
        <f t="shared" si="3"/>
        <v>3.1084949822635814E-2</v>
      </c>
      <c r="L15" s="3">
        <f t="shared" si="4"/>
        <v>31.084949822635814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Charts</vt:lpstr>
      </vt:variant>
      <vt:variant>
        <vt:i4>2</vt:i4>
      </vt:variant>
    </vt:vector>
  </HeadingPairs>
  <TitlesOfParts>
    <vt:vector size="5" baseType="lpstr">
      <vt:lpstr>210 nm</vt:lpstr>
      <vt:lpstr>328 nm</vt:lpstr>
      <vt:lpstr>558 nm</vt:lpstr>
      <vt:lpstr>Plot 298 K</vt:lpstr>
      <vt:lpstr>Plot 373 K</vt:lpstr>
    </vt:vector>
  </TitlesOfParts>
  <Company>School of Engineering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Bowen</dc:creator>
  <cp:lastModifiedBy>James.Bowen</cp:lastModifiedBy>
  <dcterms:created xsi:type="dcterms:W3CDTF">2012-01-05T16:39:21Z</dcterms:created>
  <dcterms:modified xsi:type="dcterms:W3CDTF">2018-08-01T16:39:17Z</dcterms:modified>
</cp:coreProperties>
</file>